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RECTIE\CORECTIE 2022\PT SITE\"/>
    </mc:Choice>
  </mc:AlternateContent>
  <bookViews>
    <workbookView xWindow="0" yWindow="0" windowWidth="28800" windowHeight="12432" activeTab="2"/>
  </bookViews>
  <sheets>
    <sheet name="Polonia (Pret Prod.)" sheetId="21" r:id="rId1"/>
    <sheet name=" Italia (Pret Amanunt)" sheetId="13" r:id="rId2"/>
    <sheet name="Spania (Pret Amanunt)" sheetId="30" r:id="rId3"/>
    <sheet name="RESTUL TARILOR" sheetId="31" r:id="rId4"/>
  </sheets>
  <definedNames>
    <definedName name="_xlnm.Print_Titles" localSheetId="0">'Polonia (Pret Prod.)'!$1:$1</definedName>
  </definedNames>
  <calcPr calcId="152511"/>
</workbook>
</file>

<file path=xl/calcChain.xml><?xml version="1.0" encoding="utf-8"?>
<calcChain xmlns="http://schemas.openxmlformats.org/spreadsheetml/2006/main">
  <c r="G3" i="21" l="1"/>
  <c r="E12" i="30"/>
  <c r="E10" i="30"/>
  <c r="E8" i="30"/>
  <c r="E6" i="30"/>
  <c r="D3" i="13"/>
  <c r="C3" i="13" l="1"/>
  <c r="C12" i="30"/>
  <c r="D12" i="30"/>
  <c r="C10" i="30"/>
  <c r="D10" i="30"/>
  <c r="C8" i="30"/>
  <c r="D8" i="30"/>
  <c r="C6" i="30"/>
  <c r="D6" i="30"/>
</calcChain>
</file>

<file path=xl/sharedStrings.xml><?xml version="1.0" encoding="utf-8"?>
<sst xmlns="http://schemas.openxmlformats.org/spreadsheetml/2006/main" count="29" uniqueCount="28">
  <si>
    <t>Den.Produs</t>
  </si>
  <si>
    <t>Forma farm.</t>
  </si>
  <si>
    <t>Nr. Cpr.</t>
  </si>
  <si>
    <t>Pret Catalog</t>
  </si>
  <si>
    <t>Cod Produs</t>
  </si>
  <si>
    <t>Reprezentanta / Producator</t>
  </si>
  <si>
    <t>Fara TVA</t>
  </si>
  <si>
    <t>PLN</t>
  </si>
  <si>
    <t>LEI                                 (LEI/PLN = 0.97)</t>
  </si>
  <si>
    <t>Cu TVA</t>
  </si>
  <si>
    <t>Spania</t>
  </si>
  <si>
    <t>Interval pret amanuntul</t>
  </si>
  <si>
    <t>Pret cu amanuntul (EUR)</t>
  </si>
  <si>
    <t>P.pro</t>
  </si>
  <si>
    <t>&lt;= 143.04</t>
  </si>
  <si>
    <t>143.05 - 255.75</t>
  </si>
  <si>
    <t>255.76 - 572.95</t>
  </si>
  <si>
    <t>&gt; 572.95</t>
  </si>
  <si>
    <t>LEI</t>
  </si>
  <si>
    <t>Pret Catalog (Prezzo al pubblico €)</t>
  </si>
  <si>
    <t>Prezzo Ex-factory €</t>
  </si>
  <si>
    <t>Nu scrieti in celulele cu rosu !    Completati numai col. B - "Pret cu amanuntul cu TVA"</t>
  </si>
  <si>
    <t xml:space="preserve">LEI                               </t>
  </si>
  <si>
    <t>NU ESTE CAZUL DE FORMULE RECURENTE</t>
  </si>
  <si>
    <t>Catalog SPANIA               ( 4.9449 LEI /EUR - curs BNR-T2 2022)</t>
  </si>
  <si>
    <t>Pret producator (LEI)                            4.9449 Lei / EUR                 T2 2022</t>
  </si>
  <si>
    <t>Catalog ITALIA (4,9449LEI /EUR - curs BNR-T2 2022)</t>
  </si>
  <si>
    <t xml:space="preserve">Catalog POLONIA ( 1.0637 LEI /PLN - curs BNR-T2 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</si>
</sst>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8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wrapText="1"/>
    </xf>
    <xf numFmtId="4" fontId="0" fillId="0" borderId="0" xfId="0" applyNumberFormat="1"/>
    <xf numFmtId="0" fontId="3" fillId="0" borderId="0" xfId="0" applyFont="1"/>
    <xf numFmtId="164" fontId="4" fillId="0" borderId="2" xfId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5" fillId="0" borderId="0" xfId="0" applyFont="1"/>
    <xf numFmtId="2" fontId="10" fillId="0" borderId="3" xfId="0" applyNumberFormat="1" applyFont="1" applyBorder="1"/>
    <xf numFmtId="2" fontId="14" fillId="0" borderId="3" xfId="0" applyNumberFormat="1" applyFont="1" applyBorder="1"/>
    <xf numFmtId="2" fontId="14" fillId="0" borderId="4" xfId="0" applyNumberFormat="1" applyFont="1" applyBorder="1"/>
    <xf numFmtId="0" fontId="9" fillId="0" borderId="0" xfId="0" applyFont="1"/>
    <xf numFmtId="0" fontId="14" fillId="0" borderId="5" xfId="0" applyFont="1" applyBorder="1" applyAlignment="1">
      <alignment horizontal="center"/>
    </xf>
    <xf numFmtId="2" fontId="10" fillId="0" borderId="1" xfId="0" applyNumberFormat="1" applyFont="1" applyBorder="1"/>
    <xf numFmtId="0" fontId="14" fillId="0" borderId="1" xfId="0" applyFont="1" applyBorder="1"/>
    <xf numFmtId="0" fontId="14" fillId="0" borderId="6" xfId="0" applyFont="1" applyBorder="1"/>
    <xf numFmtId="2" fontId="14" fillId="0" borderId="1" xfId="0" applyNumberFormat="1" applyFont="1" applyBorder="1"/>
    <xf numFmtId="2" fontId="14" fillId="0" borderId="6" xfId="0" applyNumberFormat="1" applyFont="1" applyBorder="1"/>
    <xf numFmtId="0" fontId="14" fillId="0" borderId="7" xfId="0" applyFont="1" applyBorder="1" applyAlignment="1">
      <alignment horizontal="center"/>
    </xf>
    <xf numFmtId="2" fontId="10" fillId="0" borderId="8" xfId="0" applyNumberFormat="1" applyFont="1" applyBorder="1"/>
    <xf numFmtId="2" fontId="14" fillId="0" borderId="8" xfId="0" applyNumberFormat="1" applyFont="1" applyBorder="1"/>
    <xf numFmtId="2" fontId="14" fillId="0" borderId="9" xfId="0" applyNumberFormat="1" applyFont="1" applyBorder="1"/>
    <xf numFmtId="0" fontId="15" fillId="3" borderId="10" xfId="0" applyFont="1" applyFill="1" applyBorder="1" applyAlignment="1">
      <alignment horizontal="center"/>
    </xf>
    <xf numFmtId="0" fontId="9" fillId="3" borderId="11" xfId="0" applyFont="1" applyFill="1" applyBorder="1"/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5" xfId="0" applyFont="1" applyBorder="1"/>
    <xf numFmtId="0" fontId="10" fillId="0" borderId="1" xfId="0" applyFont="1" applyBorder="1"/>
    <xf numFmtId="0" fontId="10" fillId="0" borderId="0" xfId="0" applyFont="1"/>
    <xf numFmtId="0" fontId="10" fillId="0" borderId="2" xfId="0" applyFont="1" applyBorder="1"/>
    <xf numFmtId="0" fontId="6" fillId="4" borderId="14" xfId="0" applyFont="1" applyFill="1" applyBorder="1" applyAlignment="1">
      <alignment horizontal="center" wrapText="1"/>
    </xf>
    <xf numFmtId="164" fontId="3" fillId="5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2" fontId="10" fillId="4" borderId="16" xfId="0" applyNumberFormat="1" applyFont="1" applyFill="1" applyBorder="1"/>
    <xf numFmtId="164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/>
    </xf>
    <xf numFmtId="0" fontId="0" fillId="3" borderId="0" xfId="0" applyFill="1"/>
    <xf numFmtId="164" fontId="4" fillId="0" borderId="2" xfId="1" applyNumberFormat="1" applyFont="1" applyBorder="1" applyAlignment="1">
      <alignment horizontal="center"/>
    </xf>
    <xf numFmtId="0" fontId="7" fillId="5" borderId="15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ál_Munka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2" zoomScaleNormal="100" workbookViewId="0">
      <pane ySplit="1" topLeftCell="A3" activePane="bottomLeft" state="frozen"/>
      <selection activeCell="A198" sqref="A198"/>
      <selection pane="bottomLeft" activeCell="H11" sqref="H11"/>
    </sheetView>
  </sheetViews>
  <sheetFormatPr defaultRowHeight="15" customHeight="1" x14ac:dyDescent="0.25"/>
  <cols>
    <col min="1" max="1" width="14" customWidth="1"/>
    <col min="2" max="2" width="13.6640625" customWidth="1"/>
    <col min="3" max="3" width="17.44140625" customWidth="1"/>
    <col min="4" max="4" width="14.5546875" customWidth="1"/>
    <col min="5" max="5" width="8.44140625" style="4" customWidth="1"/>
    <col min="6" max="6" width="20.109375" customWidth="1"/>
    <col min="7" max="7" width="15.6640625" style="3" customWidth="1"/>
    <col min="8" max="8" width="12" customWidth="1"/>
  </cols>
  <sheetData>
    <row r="1" spans="1:7" s="2" customFormat="1" ht="15" customHeight="1" thickBot="1" x14ac:dyDescent="0.3">
      <c r="A1" s="1" t="s">
        <v>4</v>
      </c>
      <c r="B1" s="1" t="s">
        <v>5</v>
      </c>
      <c r="C1" s="1" t="s">
        <v>0</v>
      </c>
      <c r="D1" s="1" t="s">
        <v>1</v>
      </c>
      <c r="E1" s="5" t="s">
        <v>2</v>
      </c>
      <c r="F1" s="1" t="s">
        <v>3</v>
      </c>
      <c r="G1" s="9" t="s">
        <v>8</v>
      </c>
    </row>
    <row r="2" spans="1:7" ht="15" customHeight="1" thickBot="1" x14ac:dyDescent="0.3">
      <c r="A2" s="53" t="s">
        <v>27</v>
      </c>
      <c r="B2" s="54"/>
      <c r="C2" s="54"/>
      <c r="D2" s="54"/>
      <c r="F2" s="49" t="s">
        <v>7</v>
      </c>
      <c r="G2" s="50" t="s">
        <v>22</v>
      </c>
    </row>
    <row r="3" spans="1:7" ht="15" customHeight="1" x14ac:dyDescent="0.25">
      <c r="F3" s="40">
        <v>2</v>
      </c>
      <c r="G3" s="50">
        <f>F3/1.08*1.0637</f>
        <v>1.9698148148148147</v>
      </c>
    </row>
  </sheetData>
  <mergeCells count="1">
    <mergeCell ref="A2:D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3"/>
  <sheetViews>
    <sheetView workbookViewId="0">
      <selection activeCell="D3" sqref="D3"/>
    </sheetView>
  </sheetViews>
  <sheetFormatPr defaultRowHeight="13.2" x14ac:dyDescent="0.25"/>
  <cols>
    <col min="1" max="1" width="52.33203125" bestFit="1" customWidth="1"/>
    <col min="2" max="2" width="13.33203125" customWidth="1"/>
    <col min="3" max="3" width="20.44140625" style="8" customWidth="1"/>
    <col min="4" max="4" width="14.6640625" style="7" customWidth="1"/>
    <col min="5" max="5" width="14.88671875" bestFit="1" customWidth="1"/>
    <col min="6" max="6" width="6.88671875" bestFit="1" customWidth="1"/>
    <col min="8" max="8" width="8" bestFit="1" customWidth="1"/>
    <col min="9" max="9" width="12" bestFit="1" customWidth="1"/>
    <col min="10" max="10" width="8" bestFit="1" customWidth="1"/>
    <col min="11" max="12" width="12" bestFit="1" customWidth="1"/>
  </cols>
  <sheetData>
    <row r="1" spans="1:4" s="2" customFormat="1" ht="40.200000000000003" thickBot="1" x14ac:dyDescent="0.3">
      <c r="A1" s="1"/>
      <c r="B1" s="45" t="s">
        <v>19</v>
      </c>
      <c r="C1" s="42" t="s">
        <v>20</v>
      </c>
      <c r="D1" s="43" t="s">
        <v>18</v>
      </c>
    </row>
    <row r="2" spans="1:4" s="39" customFormat="1" ht="34.5" customHeight="1" thickBot="1" x14ac:dyDescent="0.3">
      <c r="A2" s="44" t="s">
        <v>26</v>
      </c>
      <c r="C2" s="41"/>
      <c r="D2" s="48"/>
    </row>
    <row r="3" spans="1:4" x14ac:dyDescent="0.25">
      <c r="B3" s="6">
        <v>21.27</v>
      </c>
      <c r="C3" s="52">
        <f>(((B3/110%)/100.6%)/135.8%)/109.8%</f>
        <v>12.890646946712783</v>
      </c>
      <c r="D3" s="38">
        <f>C3*4.9449</f>
        <v>63.742960086800039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6" sqref="H6"/>
    </sheetView>
  </sheetViews>
  <sheetFormatPr defaultRowHeight="13.2" x14ac:dyDescent="0.25"/>
  <cols>
    <col min="1" max="1" width="27.88671875" customWidth="1"/>
    <col min="2" max="2" width="14.88671875" style="12" customWidth="1"/>
    <col min="3" max="3" width="12.88671875" customWidth="1"/>
    <col min="4" max="4" width="14.88671875" customWidth="1"/>
    <col min="5" max="5" width="25.5546875" customWidth="1"/>
  </cols>
  <sheetData>
    <row r="1" spans="1:5" ht="66" customHeight="1" thickBot="1" x14ac:dyDescent="0.35">
      <c r="A1" s="56"/>
      <c r="B1" s="57"/>
      <c r="C1" s="57"/>
      <c r="E1" s="37" t="s">
        <v>24</v>
      </c>
    </row>
    <row r="2" spans="1:5" ht="21" x14ac:dyDescent="0.3">
      <c r="A2" s="10" t="s">
        <v>10</v>
      </c>
      <c r="D2" s="11" t="s">
        <v>21</v>
      </c>
      <c r="E2" s="46"/>
    </row>
    <row r="3" spans="1:5" ht="13.8" thickBot="1" x14ac:dyDescent="0.3"/>
    <row r="4" spans="1:5" s="16" customFormat="1" ht="33.75" customHeight="1" x14ac:dyDescent="0.3">
      <c r="A4" s="27" t="s">
        <v>11</v>
      </c>
      <c r="B4" s="55" t="s">
        <v>12</v>
      </c>
      <c r="C4" s="55"/>
      <c r="D4" s="28"/>
      <c r="E4" s="58" t="s">
        <v>25</v>
      </c>
    </row>
    <row r="5" spans="1:5" s="16" customFormat="1" ht="16.2" thickBot="1" x14ac:dyDescent="0.35">
      <c r="A5" s="29" t="s">
        <v>9</v>
      </c>
      <c r="B5" s="30" t="s">
        <v>9</v>
      </c>
      <c r="C5" s="30" t="s">
        <v>6</v>
      </c>
      <c r="D5" s="31" t="s">
        <v>13</v>
      </c>
      <c r="E5" s="59"/>
    </row>
    <row r="6" spans="1:5" s="16" customFormat="1" ht="15.6" x14ac:dyDescent="0.3">
      <c r="A6" s="32" t="s">
        <v>14</v>
      </c>
      <c r="B6" s="13">
        <v>2</v>
      </c>
      <c r="C6" s="14">
        <f>B6/1.04</f>
        <v>1.9230769230769229</v>
      </c>
      <c r="D6" s="15">
        <f>C6/1.501042</f>
        <v>1.2811613020001591</v>
      </c>
      <c r="E6" s="47">
        <f>ROUND(D6*4.9449,2)</f>
        <v>6.34</v>
      </c>
    </row>
    <row r="7" spans="1:5" s="16" customFormat="1" ht="16.2" thickBot="1" x14ac:dyDescent="0.35">
      <c r="A7" s="33"/>
      <c r="B7" s="34"/>
      <c r="C7" s="19"/>
      <c r="D7" s="20"/>
      <c r="E7" s="36"/>
    </row>
    <row r="8" spans="1:5" s="16" customFormat="1" ht="15.6" x14ac:dyDescent="0.3">
      <c r="A8" s="17" t="s">
        <v>15</v>
      </c>
      <c r="B8" s="18">
        <v>150</v>
      </c>
      <c r="C8" s="21">
        <f>B8/1.04</f>
        <v>144.23076923076923</v>
      </c>
      <c r="D8" s="22">
        <f>C8-45.91</f>
        <v>98.32076923076923</v>
      </c>
      <c r="E8" s="47">
        <f>ROUND(D8*4.9449,2)</f>
        <v>486.19</v>
      </c>
    </row>
    <row r="9" spans="1:5" s="16" customFormat="1" ht="16.2" thickBot="1" x14ac:dyDescent="0.35">
      <c r="A9" s="33"/>
      <c r="B9" s="34"/>
      <c r="C9" s="19"/>
      <c r="D9" s="20"/>
      <c r="E9" s="36"/>
    </row>
    <row r="10" spans="1:5" s="16" customFormat="1" ht="15.6" x14ac:dyDescent="0.3">
      <c r="A10" s="17" t="s">
        <v>16</v>
      </c>
      <c r="B10" s="18">
        <v>300</v>
      </c>
      <c r="C10" s="21">
        <f>B10/1.04</f>
        <v>288.46153846153845</v>
      </c>
      <c r="D10" s="22">
        <f>C10-50.91</f>
        <v>237.55153846153846</v>
      </c>
      <c r="E10" s="47">
        <f>ROUND(D10*4.9449,2)</f>
        <v>1174.67</v>
      </c>
    </row>
    <row r="11" spans="1:5" s="16" customFormat="1" ht="16.2" thickBot="1" x14ac:dyDescent="0.35">
      <c r="A11" s="33"/>
      <c r="B11" s="34"/>
      <c r="C11" s="19"/>
      <c r="D11" s="20"/>
      <c r="E11" s="36"/>
    </row>
    <row r="12" spans="1:5" s="16" customFormat="1" ht="16.2" thickBot="1" x14ac:dyDescent="0.35">
      <c r="A12" s="23" t="s">
        <v>17</v>
      </c>
      <c r="B12" s="24">
        <v>600</v>
      </c>
      <c r="C12" s="25">
        <f>B12/1.04</f>
        <v>576.92307692307691</v>
      </c>
      <c r="D12" s="26">
        <f>C12-55.91</f>
        <v>521.01307692307694</v>
      </c>
      <c r="E12" s="47">
        <f>ROUND(D12*4.9449,2)</f>
        <v>2576.36</v>
      </c>
    </row>
    <row r="13" spans="1:5" ht="15.6" x14ac:dyDescent="0.3">
      <c r="E13" s="35"/>
    </row>
    <row r="14" spans="1:5" ht="15.6" x14ac:dyDescent="0.3">
      <c r="E14" s="35"/>
    </row>
    <row r="15" spans="1:5" ht="15.6" x14ac:dyDescent="0.3">
      <c r="E15" s="35"/>
    </row>
  </sheetData>
  <mergeCells count="3">
    <mergeCell ref="B4:C4"/>
    <mergeCell ref="A1:C1"/>
    <mergeCell ref="E4:E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"/>
  <sheetViews>
    <sheetView workbookViewId="0">
      <selection activeCell="C10" sqref="C10"/>
    </sheetView>
  </sheetViews>
  <sheetFormatPr defaultRowHeight="13.2" x14ac:dyDescent="0.25"/>
  <sheetData>
    <row r="3" spans="1:4" x14ac:dyDescent="0.25">
      <c r="A3" s="51" t="s">
        <v>23</v>
      </c>
      <c r="B3" s="51"/>
      <c r="C3" s="51"/>
      <c r="D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Polonia (Pret Prod.)</vt:lpstr>
      <vt:lpstr> Italia (Pret Amanunt)</vt:lpstr>
      <vt:lpstr>Spania (Pret Amanunt)</vt:lpstr>
      <vt:lpstr>RESTUL TARILOR</vt:lpstr>
      <vt:lpstr>'Polonia (Pret Prod.)'!Print_Titles</vt:lpstr>
    </vt:vector>
  </TitlesOfParts>
  <Company>Sicomed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Selaru</dc:creator>
  <cp:lastModifiedBy>User</cp:lastModifiedBy>
  <cp:lastPrinted>2016-10-05T07:19:25Z</cp:lastPrinted>
  <dcterms:created xsi:type="dcterms:W3CDTF">2003-05-28T07:51:46Z</dcterms:created>
  <dcterms:modified xsi:type="dcterms:W3CDTF">2022-09-27T07:41:27Z</dcterms:modified>
</cp:coreProperties>
</file>